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öltségvetés 2026\GB 2026\07.15\Költségvetés I. név módosítása\"/>
    </mc:Choice>
  </mc:AlternateContent>
  <xr:revisionPtr revIDLastSave="0" documentId="13_ncr:1_{074CFB62-0510-428F-96BF-0D2FF87D1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18" i="1" l="1"/>
  <c r="D16" i="1"/>
  <c r="C16" i="1"/>
  <c r="D14" i="1"/>
  <c r="D54" i="1"/>
  <c r="D53" i="1"/>
  <c r="C35" i="1"/>
  <c r="C41" i="1"/>
  <c r="C40" i="1"/>
  <c r="C37" i="1"/>
  <c r="C36" i="1"/>
  <c r="C34" i="1"/>
  <c r="C33" i="1"/>
  <c r="C32" i="1"/>
  <c r="C31" i="1"/>
  <c r="C30" i="1"/>
  <c r="C29" i="1"/>
  <c r="C28" i="1"/>
  <c r="B14" i="1"/>
  <c r="C58" i="1" l="1"/>
  <c r="C59" i="1" s="1"/>
  <c r="C53" i="1"/>
  <c r="C54" i="1" s="1"/>
  <c r="C22" i="1"/>
  <c r="C14" i="1"/>
  <c r="C18" i="1" s="1"/>
  <c r="B53" i="1"/>
  <c r="B58" i="1"/>
  <c r="B54" i="1" l="1"/>
  <c r="B18" i="1" l="1"/>
  <c r="B59" i="1" l="1"/>
  <c r="B22" i="1"/>
</calcChain>
</file>

<file path=xl/sharedStrings.xml><?xml version="1.0" encoding="utf-8"?>
<sst xmlns="http://schemas.openxmlformats.org/spreadsheetml/2006/main" count="58" uniqueCount="54">
  <si>
    <t>MEGNEVEZÉS</t>
  </si>
  <si>
    <t>Önkormányzatok működési támogatásai (állami hozzájárulás)</t>
  </si>
  <si>
    <t>MŰKÖDÉSI CÉLÚ TÁMOGATÁSOK ÁLLAMHÁZTARTÁSON BELÜLRŐL ÖSSZESEN</t>
  </si>
  <si>
    <t>PÉNZESZKÖZ ÁTVÉTEL</t>
  </si>
  <si>
    <t>FELHALMOZÁSI CÉLÚ ÁTVETT PÉNZESZKÖZÖK ÖSSZESEN</t>
  </si>
  <si>
    <t>MŰKÖDÉSI CÉLÚ TÁMOGATÁSÉRTÉKŰ KIADÁSOK</t>
  </si>
  <si>
    <t>Szegedi Kistérség hozzájárulás szociális feladatokhoz</t>
  </si>
  <si>
    <t>Hozzájárulás belső ellenőri feladatokhoz</t>
  </si>
  <si>
    <t>MŰKÖDÉSI CÉLÚ TÁMOGATÁSÉRTÉKŰ KIADÁSOK ÖSSZESEN</t>
  </si>
  <si>
    <t>FELHALMOZÁSI CÉLÚ TÁMOGATÁSÉRTÉKŰ KIADÁSOK</t>
  </si>
  <si>
    <t>Szatymaz Községi Önkormányzata összesen:</t>
  </si>
  <si>
    <t>Szatymazi Polgármesteri Hivatal összesen:</t>
  </si>
  <si>
    <t>Dankó Pista Művelődési Ház és Könyvtár összesen:</t>
  </si>
  <si>
    <t>Szatymaz Községi Önkormányzata által nyújtott pénzbeni támogatások</t>
  </si>
  <si>
    <t>Szatymaz Község Önkormányzatának támogatásértékű bevételei és kiadásai</t>
  </si>
  <si>
    <t>a.</t>
  </si>
  <si>
    <t>Szegedi Kistérség hozzájárulás oktatási, étkeztetési feladatokhoz</t>
  </si>
  <si>
    <t>Sport egyesület foci</t>
  </si>
  <si>
    <t>Sport egyesület judo</t>
  </si>
  <si>
    <t>Polgárőrség</t>
  </si>
  <si>
    <t>"Mi Óvodánk" Alapítvány</t>
  </si>
  <si>
    <t>Szatymazi Nőegylet</t>
  </si>
  <si>
    <t>Szatymazi Nyugdíjasok</t>
  </si>
  <si>
    <t>Közművelődési és Családsegítő E.</t>
  </si>
  <si>
    <t>Csipet-Csapat Nagycsaládosok E.</t>
  </si>
  <si>
    <t>Szatymazi Gazdakör Egyesület</t>
  </si>
  <si>
    <t>"Szatymazi általános iskolás gyermekekért" Alapítávny</t>
  </si>
  <si>
    <t>Szatymaz Község Területén Élő Idősek Gondozási Alapítványa</t>
  </si>
  <si>
    <t>Sándorfalvi Tűzoltó Egyesület</t>
  </si>
  <si>
    <t>Dél-Alföldi Térs, Hulladékgazd. mük. támogatás</t>
  </si>
  <si>
    <t>S-Szatymaz-Dóc Eü.Alapellátás T. működési támogatás</t>
  </si>
  <si>
    <t>Általános Iskola tornaterem bővítés</t>
  </si>
  <si>
    <t>FELHALMOZÁSI CÉLÚ TÁMOGATÁSÉRTÉKŰ KIADÁSOK ÖSSZESEN</t>
  </si>
  <si>
    <t>Szatymaz Községi Önkormányzata által kapott pénzbeni támogatások</t>
  </si>
  <si>
    <t>Homokháti Önkormányzatok Kistérségfejlesztési Társulása</t>
  </si>
  <si>
    <t>Dacia Duster üzemeltetési támogatás Szatymaz Területén Élő Idősek</t>
  </si>
  <si>
    <t>Szatymazi Lovassport Egyesület</t>
  </si>
  <si>
    <t>Katasztrófavédelem Kutató-mentőcsoport Önkéntes Tűzoltó Egyesület Balástya</t>
  </si>
  <si>
    <t>Szegedi Kistérség fogorvosi ügyelet</t>
  </si>
  <si>
    <t>Háziorvosi szolgálat -gyermek és felnőtt - valamint a volt védőnői szolgálat Egészségbizosítási alapból</t>
  </si>
  <si>
    <t>Közfoglalkoztatási program és diákmunka</t>
  </si>
  <si>
    <t xml:space="preserve">Szatymazért alapítvány </t>
  </si>
  <si>
    <t>Szegedi Kistérség tagdíj, települési hj.</t>
  </si>
  <si>
    <t>b</t>
  </si>
  <si>
    <t>c</t>
  </si>
  <si>
    <t>10. számú melléklet Szatymaz Községi Önkormányzat Képviselő-testületének …./2026. (     ) önkormányzati rendeletéhez</t>
  </si>
  <si>
    <t>2026. évi eredeti előírányzat</t>
  </si>
  <si>
    <t>2026.módosított ei. 06.30.</t>
  </si>
  <si>
    <t>2026.06.30. teljesítés</t>
  </si>
  <si>
    <t>Szatymaz Község Önkormányzata feladatainak támogatása</t>
  </si>
  <si>
    <t>Babetta túra</t>
  </si>
  <si>
    <t>d.</t>
  </si>
  <si>
    <t>Otthon támogatási pályázat</t>
  </si>
  <si>
    <t xml:space="preserve">2026. évi Országgyűlési Választás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</si>
</sst>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1"/>
      <name val="Footlight MT Light"/>
      <family val="1"/>
    </font>
    <font>
      <b/>
      <sz val="9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9" tint="0.399975585192419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9" fontId="1" fillId="0" borderId="0" applyFont="0" applyFill="0" applyBorder="0" applyAlignment="0" applyProtection="0"/>
    <xf numFmtId="0" fontId="15" fillId="0" borderId="0"/>
  </cellStyleXfs>
  <cellXfs count="112">
    <xf numFmtId="0" fontId="0" fillId="0" borderId="0" xfId="0"/>
    <xf numFmtId="0" fontId="1" fillId="0" borderId="0" xfId="1"/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165" fontId="4" fillId="0" borderId="8" xfId="2" applyNumberFormat="1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 wrapText="1"/>
    </xf>
    <xf numFmtId="165" fontId="4" fillId="0" borderId="0" xfId="2" applyNumberFormat="1" applyFont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3" fontId="4" fillId="0" borderId="15" xfId="1" applyNumberFormat="1" applyFont="1" applyBorder="1" applyAlignment="1">
      <alignment vertical="center" wrapText="1"/>
    </xf>
    <xf numFmtId="3" fontId="6" fillId="0" borderId="16" xfId="4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65" fontId="4" fillId="2" borderId="8" xfId="2" applyNumberFormat="1" applyFont="1" applyFill="1" applyBorder="1" applyAlignment="1">
      <alignment vertical="center" wrapText="1"/>
    </xf>
    <xf numFmtId="3" fontId="4" fillId="2" borderId="15" xfId="1" applyNumberFormat="1" applyFont="1" applyFill="1" applyBorder="1" applyAlignment="1">
      <alignment horizontal="right" vertical="center" wrapText="1"/>
    </xf>
    <xf numFmtId="3" fontId="7" fillId="0" borderId="13" xfId="4" applyNumberFormat="1" applyFont="1" applyBorder="1" applyAlignment="1">
      <alignment horizontal="right" vertical="center" wrapText="1"/>
    </xf>
    <xf numFmtId="3" fontId="10" fillId="0" borderId="14" xfId="4" applyNumberFormat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0" borderId="3" xfId="0" applyFont="1" applyBorder="1"/>
    <xf numFmtId="0" fontId="0" fillId="0" borderId="3" xfId="0" applyBorder="1"/>
    <xf numFmtId="3" fontId="2" fillId="0" borderId="2" xfId="1" applyNumberFormat="1" applyFont="1" applyBorder="1" applyAlignment="1">
      <alignment vertical="center"/>
    </xf>
    <xf numFmtId="3" fontId="0" fillId="0" borderId="0" xfId="0" applyNumberFormat="1"/>
    <xf numFmtId="165" fontId="4" fillId="0" borderId="12" xfId="2" applyNumberFormat="1" applyFont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3" fontId="4" fillId="3" borderId="6" xfId="1" applyNumberFormat="1" applyFont="1" applyFill="1" applyBorder="1" applyAlignment="1">
      <alignment vertical="center"/>
    </xf>
    <xf numFmtId="0" fontId="0" fillId="0" borderId="3" xfId="0" applyBorder="1" applyAlignment="1">
      <alignment wrapText="1"/>
    </xf>
    <xf numFmtId="165" fontId="4" fillId="0" borderId="21" xfId="2" applyNumberFormat="1" applyFont="1" applyBorder="1" applyAlignment="1">
      <alignment vertical="center" wrapText="1"/>
    </xf>
    <xf numFmtId="3" fontId="4" fillId="0" borderId="11" xfId="1" applyNumberFormat="1" applyFont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0" fontId="1" fillId="0" borderId="20" xfId="1" applyBorder="1" applyAlignment="1">
      <alignment vertical="center" wrapText="1"/>
    </xf>
    <xf numFmtId="0" fontId="14" fillId="0" borderId="3" xfId="0" applyFont="1" applyBorder="1"/>
    <xf numFmtId="0" fontId="1" fillId="0" borderId="2" xfId="1" applyBorder="1" applyAlignment="1">
      <alignment horizontal="left"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3" fontId="13" fillId="3" borderId="23" xfId="4" applyNumberFormat="1" applyFont="1" applyFill="1" applyBorder="1" applyAlignment="1">
      <alignment vertical="center" wrapText="1"/>
    </xf>
    <xf numFmtId="3" fontId="13" fillId="3" borderId="18" xfId="4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vertical="center" wrapText="1"/>
    </xf>
    <xf numFmtId="3" fontId="7" fillId="0" borderId="2" xfId="4" applyNumberFormat="1" applyFont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1" fillId="0" borderId="3" xfId="1" applyBorder="1" applyAlignment="1">
      <alignment horizontal="left" vertical="center" wrapText="1"/>
    </xf>
    <xf numFmtId="3" fontId="1" fillId="0" borderId="1" xfId="1" applyNumberFormat="1" applyBorder="1" applyAlignment="1">
      <alignment vertical="center" wrapText="1"/>
    </xf>
    <xf numFmtId="3" fontId="1" fillId="0" borderId="2" xfId="1" applyNumberFormat="1" applyBorder="1" applyAlignment="1">
      <alignment vertical="center"/>
    </xf>
    <xf numFmtId="3" fontId="1" fillId="0" borderId="7" xfId="1" applyNumberFormat="1" applyBorder="1" applyAlignment="1">
      <alignment vertical="center"/>
    </xf>
    <xf numFmtId="3" fontId="1" fillId="0" borderId="0" xfId="1" applyNumberFormat="1" applyAlignment="1">
      <alignment vertical="center"/>
    </xf>
    <xf numFmtId="0" fontId="0" fillId="0" borderId="0" xfId="0" applyAlignment="1">
      <alignment horizontal="left"/>
    </xf>
    <xf numFmtId="0" fontId="11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65" fontId="4" fillId="0" borderId="8" xfId="2" applyNumberFormat="1" applyFont="1" applyBorder="1" applyAlignment="1">
      <alignment horizontal="center" vertical="center" wrapText="1"/>
    </xf>
    <xf numFmtId="165" fontId="4" fillId="0" borderId="19" xfId="2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2" fillId="0" borderId="7" xfId="6" applyNumberFormat="1" applyFont="1" applyBorder="1" applyAlignment="1">
      <alignment horizontal="right" vertical="center"/>
    </xf>
    <xf numFmtId="3" fontId="2" fillId="0" borderId="29" xfId="6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vertical="center" wrapText="1"/>
    </xf>
    <xf numFmtId="3" fontId="2" fillId="0" borderId="15" xfId="6" applyNumberFormat="1" applyFont="1" applyBorder="1" applyAlignment="1">
      <alignment horizontal="right" vertical="center"/>
    </xf>
    <xf numFmtId="3" fontId="4" fillId="2" borderId="15" xfId="1" applyNumberFormat="1" applyFont="1" applyFill="1" applyBorder="1" applyAlignment="1">
      <alignment vertical="center" wrapText="1"/>
    </xf>
    <xf numFmtId="0" fontId="2" fillId="0" borderId="19" xfId="1" applyFont="1" applyBorder="1" applyAlignment="1">
      <alignment vertical="center"/>
    </xf>
    <xf numFmtId="3" fontId="1" fillId="0" borderId="17" xfId="1" applyNumberFormat="1" applyBorder="1" applyAlignment="1">
      <alignment vertical="center"/>
    </xf>
    <xf numFmtId="3" fontId="7" fillId="0" borderId="7" xfId="4" applyNumberFormat="1" applyFont="1" applyBorder="1" applyAlignment="1">
      <alignment horizontal="right" vertical="center" wrapText="1"/>
    </xf>
    <xf numFmtId="3" fontId="6" fillId="0" borderId="17" xfId="4" applyNumberFormat="1" applyFont="1" applyBorder="1" applyAlignment="1">
      <alignment horizontal="right" vertical="center" wrapText="1"/>
    </xf>
    <xf numFmtId="3" fontId="7" fillId="0" borderId="15" xfId="4" applyNumberFormat="1" applyFont="1" applyBorder="1" applyAlignment="1">
      <alignment horizontal="right" vertical="center" wrapText="1"/>
    </xf>
    <xf numFmtId="3" fontId="4" fillId="3" borderId="15" xfId="1" applyNumberFormat="1" applyFont="1" applyFill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0" fillId="0" borderId="26" xfId="0" applyBorder="1"/>
    <xf numFmtId="0" fontId="0" fillId="0" borderId="32" xfId="0" applyBorder="1" applyAlignment="1"/>
    <xf numFmtId="3" fontId="0" fillId="0" borderId="26" xfId="0" applyNumberFormat="1" applyBorder="1"/>
    <xf numFmtId="0" fontId="0" fillId="0" borderId="24" xfId="0" applyBorder="1"/>
    <xf numFmtId="0" fontId="0" fillId="0" borderId="34" xfId="0" applyBorder="1"/>
    <xf numFmtId="0" fontId="5" fillId="0" borderId="24" xfId="1" applyFont="1" applyBorder="1" applyAlignment="1">
      <alignment horizontal="center" vertical="center" wrapText="1"/>
    </xf>
    <xf numFmtId="0" fontId="0" fillId="0" borderId="27" xfId="0" applyBorder="1"/>
    <xf numFmtId="0" fontId="0" fillId="0" borderId="35" xfId="0" applyBorder="1"/>
    <xf numFmtId="0" fontId="0" fillId="0" borderId="25" xfId="0" applyBorder="1"/>
    <xf numFmtId="0" fontId="1" fillId="0" borderId="36" xfId="1" applyBorder="1" applyAlignment="1">
      <alignment vertical="center" wrapText="1"/>
    </xf>
    <xf numFmtId="3" fontId="2" fillId="0" borderId="30" xfId="1" applyNumberFormat="1" applyFont="1" applyBorder="1" applyAlignment="1">
      <alignment vertical="center" wrapText="1"/>
    </xf>
    <xf numFmtId="3" fontId="2" fillId="0" borderId="37" xfId="6" applyNumberFormat="1" applyFont="1" applyBorder="1" applyAlignment="1">
      <alignment horizontal="right" vertical="center"/>
    </xf>
    <xf numFmtId="0" fontId="5" fillId="0" borderId="25" xfId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8" xfId="0" applyBorder="1" applyAlignment="1">
      <alignment wrapText="1"/>
    </xf>
    <xf numFmtId="3" fontId="0" fillId="0" borderId="31" xfId="0" applyNumberFormat="1" applyBorder="1"/>
    <xf numFmtId="3" fontId="0" fillId="0" borderId="39" xfId="0" applyNumberFormat="1" applyBorder="1"/>
    <xf numFmtId="0" fontId="0" fillId="0" borderId="0" xfId="0" applyBorder="1"/>
    <xf numFmtId="3" fontId="0" fillId="0" borderId="0" xfId="0" applyNumberFormat="1" applyBorder="1"/>
    <xf numFmtId="3" fontId="17" fillId="0" borderId="22" xfId="1" applyNumberFormat="1" applyFont="1" applyBorder="1" applyAlignment="1">
      <alignment vertical="center"/>
    </xf>
    <xf numFmtId="3" fontId="16" fillId="3" borderId="31" xfId="0" applyNumberFormat="1" applyFont="1" applyFill="1" applyBorder="1"/>
    <xf numFmtId="3" fontId="0" fillId="0" borderId="33" xfId="0" applyNumberFormat="1" applyBorder="1"/>
    <xf numFmtId="0" fontId="16" fillId="3" borderId="24" xfId="0" applyFont="1" applyFill="1" applyBorder="1"/>
    <xf numFmtId="0" fontId="16" fillId="0" borderId="34" xfId="0" applyFont="1" applyBorder="1"/>
    <xf numFmtId="0" fontId="16" fillId="0" borderId="24" xfId="0" applyFont="1" applyBorder="1"/>
    <xf numFmtId="165" fontId="1" fillId="0" borderId="10" xfId="2" applyNumberFormat="1" applyFont="1" applyBorder="1" applyAlignment="1">
      <alignment vertical="center" wrapText="1"/>
    </xf>
    <xf numFmtId="3" fontId="1" fillId="0" borderId="11" xfId="1" applyNumberFormat="1" applyFont="1" applyBorder="1" applyAlignment="1">
      <alignment vertical="center" wrapText="1"/>
    </xf>
    <xf numFmtId="3" fontId="1" fillId="0" borderId="40" xfId="1" applyNumberFormat="1" applyFont="1" applyBorder="1" applyAlignment="1">
      <alignment vertical="center" wrapText="1"/>
    </xf>
    <xf numFmtId="3" fontId="4" fillId="0" borderId="17" xfId="6" applyNumberFormat="1" applyFont="1" applyBorder="1" applyAlignment="1">
      <alignment horizontal="right" vertical="center"/>
    </xf>
    <xf numFmtId="3" fontId="16" fillId="0" borderId="24" xfId="0" applyNumberFormat="1" applyFont="1" applyBorder="1"/>
    <xf numFmtId="3" fontId="1" fillId="0" borderId="27" xfId="1" applyNumberFormat="1" applyFont="1" applyBorder="1" applyAlignment="1">
      <alignment vertical="center" wrapText="1"/>
    </xf>
    <xf numFmtId="3" fontId="4" fillId="0" borderId="24" xfId="1" applyNumberFormat="1" applyFont="1" applyBorder="1" applyAlignment="1">
      <alignment vertical="center" wrapText="1"/>
    </xf>
    <xf numFmtId="3" fontId="2" fillId="0" borderId="41" xfId="6" applyNumberFormat="1" applyFont="1" applyBorder="1" applyAlignment="1">
      <alignment horizontal="right"/>
    </xf>
    <xf numFmtId="0" fontId="5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8">
    <cellStyle name="Ezres 2" xfId="2" xr:uid="{00000000-0005-0000-0000-000000000000}"/>
    <cellStyle name="Normál" xfId="0" builtinId="0"/>
    <cellStyle name="Normál 2" xfId="3" xr:uid="{00000000-0005-0000-0000-000002000000}"/>
    <cellStyle name="Normál 3" xfId="1" xr:uid="{00000000-0005-0000-0000-000003000000}"/>
    <cellStyle name="Normál 4" xfId="7" xr:uid="{00000000-0005-0000-0000-000004000000}"/>
    <cellStyle name="Normál_4,5,6,7,8.számú melléklet" xfId="4" xr:uid="{00000000-0005-0000-0000-000005000000}"/>
    <cellStyle name="Normál_KIADKON3" xfId="5" xr:uid="{00000000-0005-0000-0000-000006000000}"/>
    <cellStyle name="Százalék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Normal="100" workbookViewId="0">
      <pane ySplit="8" topLeftCell="A9" activePane="bottomLeft" state="frozen"/>
      <selection pane="bottomLeft" activeCell="D8" sqref="D8"/>
    </sheetView>
  </sheetViews>
  <sheetFormatPr defaultRowHeight="15" x14ac:dyDescent="0.25"/>
  <cols>
    <col min="1" max="1" width="55" customWidth="1"/>
    <col min="2" max="2" width="14" customWidth="1"/>
    <col min="3" max="3" width="14.85546875" customWidth="1"/>
    <col min="4" max="4" width="15.7109375" customWidth="1"/>
    <col min="5" max="5" width="21.42578125" customWidth="1"/>
    <col min="7" max="7" width="35.140625" customWidth="1"/>
  </cols>
  <sheetData>
    <row r="1" spans="1:4" x14ac:dyDescent="0.25">
      <c r="A1" s="48" t="s">
        <v>45</v>
      </c>
      <c r="B1" s="48"/>
      <c r="C1" s="48"/>
      <c r="D1" s="48"/>
    </row>
    <row r="2" spans="1:4" ht="18" x14ac:dyDescent="0.25">
      <c r="A2" s="49" t="s">
        <v>14</v>
      </c>
      <c r="B2" s="49"/>
      <c r="C2" s="49"/>
    </row>
    <row r="3" spans="1:4" ht="18.75" thickBot="1" x14ac:dyDescent="0.3">
      <c r="A3" s="73"/>
      <c r="B3" s="73"/>
      <c r="C3" s="73"/>
    </row>
    <row r="4" spans="1:4" ht="18.75" customHeight="1" x14ac:dyDescent="0.25">
      <c r="A4" s="74" t="s">
        <v>33</v>
      </c>
      <c r="B4" s="75"/>
      <c r="C4" s="75"/>
      <c r="D4" s="77"/>
    </row>
    <row r="5" spans="1:4" ht="16.5" thickBot="1" x14ac:dyDescent="0.3">
      <c r="A5" s="5"/>
      <c r="B5" s="6"/>
      <c r="C5" s="6"/>
      <c r="D5" s="83"/>
    </row>
    <row r="6" spans="1:4" x14ac:dyDescent="0.25">
      <c r="A6" s="50" t="s">
        <v>0</v>
      </c>
      <c r="B6" s="58" t="s">
        <v>46</v>
      </c>
      <c r="C6" s="60" t="s">
        <v>47</v>
      </c>
      <c r="D6" s="88" t="s">
        <v>48</v>
      </c>
    </row>
    <row r="7" spans="1:4" ht="15.75" customHeight="1" thickBot="1" x14ac:dyDescent="0.3">
      <c r="A7" s="51"/>
      <c r="B7" s="59"/>
      <c r="C7" s="61"/>
      <c r="D7" s="89"/>
    </row>
    <row r="8" spans="1:4" ht="21" customHeight="1" thickBot="1" x14ac:dyDescent="0.3">
      <c r="A8" s="111" t="s">
        <v>15</v>
      </c>
      <c r="B8" s="110" t="s">
        <v>43</v>
      </c>
      <c r="C8" s="110" t="s">
        <v>44</v>
      </c>
      <c r="D8" s="81" t="s">
        <v>51</v>
      </c>
    </row>
    <row r="9" spans="1:4" ht="25.5" x14ac:dyDescent="0.25">
      <c r="A9" s="36" t="s">
        <v>39</v>
      </c>
      <c r="B9" s="109">
        <v>80000000</v>
      </c>
      <c r="C9" s="109">
        <v>80000000</v>
      </c>
      <c r="D9" s="98">
        <v>41936600</v>
      </c>
    </row>
    <row r="10" spans="1:4" x14ac:dyDescent="0.25">
      <c r="A10" s="37" t="s">
        <v>40</v>
      </c>
      <c r="B10" s="21">
        <v>0</v>
      </c>
      <c r="C10" s="62">
        <v>3068190</v>
      </c>
      <c r="D10" s="78">
        <v>3574041</v>
      </c>
    </row>
    <row r="11" spans="1:4" x14ac:dyDescent="0.25">
      <c r="A11" s="85" t="s">
        <v>52</v>
      </c>
      <c r="B11" s="86"/>
      <c r="C11" s="87">
        <v>5120000</v>
      </c>
      <c r="D11" s="78">
        <v>6400000</v>
      </c>
    </row>
    <row r="12" spans="1:4" x14ac:dyDescent="0.25">
      <c r="A12" s="85" t="s">
        <v>49</v>
      </c>
      <c r="B12" s="86"/>
      <c r="C12" s="87">
        <v>104000000</v>
      </c>
      <c r="D12" s="78">
        <v>104000000</v>
      </c>
    </row>
    <row r="13" spans="1:4" ht="15.75" thickBot="1" x14ac:dyDescent="0.3">
      <c r="A13" s="33" t="s">
        <v>1</v>
      </c>
      <c r="B13" s="44">
        <v>229161609</v>
      </c>
      <c r="C13" s="63">
        <v>246168823</v>
      </c>
      <c r="D13" s="92">
        <v>141738429</v>
      </c>
    </row>
    <row r="14" spans="1:4" ht="15.75" thickBot="1" x14ac:dyDescent="0.3">
      <c r="A14" s="30" t="s">
        <v>10</v>
      </c>
      <c r="B14" s="31">
        <f>SUM(B9:B13)</f>
        <v>309161609</v>
      </c>
      <c r="C14" s="64">
        <f>SUM(C9:C13)</f>
        <v>438357013</v>
      </c>
      <c r="D14" s="108">
        <f>SUM(D9:D13)</f>
        <v>297649070</v>
      </c>
    </row>
    <row r="15" spans="1:4" ht="15.75" thickBot="1" x14ac:dyDescent="0.3">
      <c r="A15" s="102" t="s">
        <v>53</v>
      </c>
      <c r="B15" s="103"/>
      <c r="C15" s="104">
        <v>5376944</v>
      </c>
      <c r="D15" s="107">
        <v>5978456</v>
      </c>
    </row>
    <row r="16" spans="1:4" ht="15.75" thickBot="1" x14ac:dyDescent="0.3">
      <c r="A16" s="7" t="s">
        <v>11</v>
      </c>
      <c r="B16" s="8">
        <v>0</v>
      </c>
      <c r="C16" s="105">
        <f>SUM(C15)</f>
        <v>5376944</v>
      </c>
      <c r="D16" s="106">
        <f>SUM(D15)</f>
        <v>5978456</v>
      </c>
    </row>
    <row r="17" spans="1:7" ht="15.75" thickBot="1" x14ac:dyDescent="0.3">
      <c r="A17" s="7" t="s">
        <v>12</v>
      </c>
      <c r="B17" s="14">
        <v>0</v>
      </c>
      <c r="C17" s="65">
        <v>0</v>
      </c>
      <c r="D17" s="82">
        <v>0</v>
      </c>
    </row>
    <row r="18" spans="1:7" ht="26.25" thickBot="1" x14ac:dyDescent="0.3">
      <c r="A18" s="17" t="s">
        <v>2</v>
      </c>
      <c r="B18" s="32">
        <f>B17+B16+B14</f>
        <v>309161609</v>
      </c>
      <c r="C18" s="66">
        <f>C14+C16+C17</f>
        <v>443733957</v>
      </c>
      <c r="D18" s="66">
        <f>D14+D16</f>
        <v>303627526</v>
      </c>
    </row>
    <row r="19" spans="1:7" ht="15.75" thickBot="1" x14ac:dyDescent="0.3">
      <c r="A19" s="9"/>
      <c r="B19" s="4"/>
      <c r="C19" s="4"/>
      <c r="D19" s="80"/>
    </row>
    <row r="20" spans="1:7" ht="15.75" thickBot="1" x14ac:dyDescent="0.3">
      <c r="A20" s="54" t="s">
        <v>3</v>
      </c>
      <c r="B20" s="55"/>
      <c r="C20" s="55"/>
      <c r="D20" s="84"/>
    </row>
    <row r="21" spans="1:7" ht="15.75" thickBot="1" x14ac:dyDescent="0.3">
      <c r="A21" s="7" t="s">
        <v>10</v>
      </c>
      <c r="B21" s="16">
        <v>0</v>
      </c>
      <c r="C21" s="18">
        <v>0</v>
      </c>
      <c r="D21" s="101">
        <v>0</v>
      </c>
    </row>
    <row r="22" spans="1:7" ht="24" customHeight="1" thickBot="1" x14ac:dyDescent="0.3">
      <c r="A22" s="17" t="s">
        <v>4</v>
      </c>
      <c r="B22" s="18">
        <f t="shared" ref="B22:C22" si="0">B21</f>
        <v>0</v>
      </c>
      <c r="C22" s="18">
        <f t="shared" si="0"/>
        <v>0</v>
      </c>
      <c r="D22" s="99">
        <v>0</v>
      </c>
    </row>
    <row r="23" spans="1:7" ht="15.75" thickBot="1" x14ac:dyDescent="0.3">
      <c r="A23" s="9"/>
      <c r="B23" s="4"/>
      <c r="C23" s="4"/>
      <c r="D23" s="79"/>
    </row>
    <row r="24" spans="1:7" ht="16.5" thickBot="1" x14ac:dyDescent="0.3">
      <c r="A24" s="56" t="s">
        <v>13</v>
      </c>
      <c r="B24" s="57"/>
      <c r="C24" s="57"/>
      <c r="D24" s="79"/>
    </row>
    <row r="25" spans="1:7" ht="18.75" thickBot="1" x14ac:dyDescent="0.3">
      <c r="A25" s="10"/>
      <c r="B25" s="4"/>
      <c r="C25" s="67"/>
      <c r="D25" s="80"/>
    </row>
    <row r="26" spans="1:7" ht="15.75" thickBot="1" x14ac:dyDescent="0.3">
      <c r="A26" s="52" t="s">
        <v>5</v>
      </c>
      <c r="B26" s="53"/>
      <c r="C26" s="53"/>
      <c r="D26" s="79"/>
    </row>
    <row r="27" spans="1:7" x14ac:dyDescent="0.25">
      <c r="A27" s="22" t="s">
        <v>17</v>
      </c>
      <c r="B27" s="45">
        <v>400000</v>
      </c>
      <c r="C27" s="68">
        <v>1200000</v>
      </c>
      <c r="D27" s="98">
        <v>683333</v>
      </c>
      <c r="E27" s="47"/>
    </row>
    <row r="28" spans="1:7" x14ac:dyDescent="0.25">
      <c r="A28" s="22" t="s">
        <v>18</v>
      </c>
      <c r="B28" s="45">
        <v>1833333</v>
      </c>
      <c r="C28" s="46">
        <f>3666667+B28</f>
        <v>5500000</v>
      </c>
      <c r="D28" s="78">
        <v>3333333</v>
      </c>
      <c r="E28" s="47"/>
    </row>
    <row r="29" spans="1:7" x14ac:dyDescent="0.25">
      <c r="A29" s="22" t="s">
        <v>19</v>
      </c>
      <c r="B29" s="45">
        <v>200000</v>
      </c>
      <c r="C29" s="46">
        <f>400000+B29</f>
        <v>600000</v>
      </c>
      <c r="D29" s="78">
        <v>600000</v>
      </c>
      <c r="E29" s="47"/>
    </row>
    <row r="30" spans="1:7" x14ac:dyDescent="0.25">
      <c r="A30" s="22" t="s">
        <v>20</v>
      </c>
      <c r="B30" s="46">
        <v>333333</v>
      </c>
      <c r="C30" s="46">
        <f>666667+B30</f>
        <v>1000000</v>
      </c>
      <c r="D30" s="78">
        <v>1000000</v>
      </c>
      <c r="E30" s="47"/>
      <c r="G30" s="25"/>
    </row>
    <row r="31" spans="1:7" x14ac:dyDescent="0.25">
      <c r="A31" s="22" t="s">
        <v>21</v>
      </c>
      <c r="B31" s="45">
        <v>66667</v>
      </c>
      <c r="C31" s="46">
        <f>133333+B31</f>
        <v>200000</v>
      </c>
      <c r="D31" s="76">
        <v>0</v>
      </c>
      <c r="E31" s="47"/>
    </row>
    <row r="32" spans="1:7" x14ac:dyDescent="0.25">
      <c r="A32" s="22" t="s">
        <v>22</v>
      </c>
      <c r="B32" s="45">
        <v>116666</v>
      </c>
      <c r="C32" s="46">
        <f>233334+B32</f>
        <v>350000</v>
      </c>
      <c r="D32" s="78">
        <v>350001</v>
      </c>
      <c r="E32" s="47"/>
    </row>
    <row r="33" spans="1:8" x14ac:dyDescent="0.25">
      <c r="A33" s="22" t="s">
        <v>23</v>
      </c>
      <c r="B33" s="45">
        <v>771667</v>
      </c>
      <c r="C33" s="46">
        <f>1543333+B33</f>
        <v>2315000</v>
      </c>
      <c r="D33" s="78">
        <v>771667</v>
      </c>
      <c r="E33" s="47"/>
    </row>
    <row r="34" spans="1:8" x14ac:dyDescent="0.25">
      <c r="A34" s="22" t="s">
        <v>24</v>
      </c>
      <c r="B34" s="45">
        <v>100000</v>
      </c>
      <c r="C34" s="46">
        <f>200000+B34</f>
        <v>300000</v>
      </c>
      <c r="D34" s="78">
        <v>300000</v>
      </c>
      <c r="E34" s="47"/>
    </row>
    <row r="35" spans="1:8" x14ac:dyDescent="0.25">
      <c r="A35" s="23" t="s">
        <v>25</v>
      </c>
      <c r="B35" s="45">
        <v>100000</v>
      </c>
      <c r="C35" s="46">
        <f>200000+B35+100000</f>
        <v>400000</v>
      </c>
      <c r="D35" s="78">
        <v>300000</v>
      </c>
      <c r="E35" s="47"/>
    </row>
    <row r="36" spans="1:8" x14ac:dyDescent="0.25">
      <c r="A36" s="23" t="s">
        <v>26</v>
      </c>
      <c r="B36" s="45">
        <v>166667</v>
      </c>
      <c r="C36" s="46">
        <f>333333+B36</f>
        <v>500000</v>
      </c>
      <c r="D36" s="76">
        <v>0</v>
      </c>
      <c r="E36" s="47"/>
    </row>
    <row r="37" spans="1:8" x14ac:dyDescent="0.25">
      <c r="A37" s="23" t="s">
        <v>27</v>
      </c>
      <c r="B37" s="45">
        <v>20000</v>
      </c>
      <c r="C37" s="46">
        <f>40000+B37</f>
        <v>60000</v>
      </c>
      <c r="D37" s="78">
        <v>20000</v>
      </c>
      <c r="E37" s="47"/>
    </row>
    <row r="38" spans="1:8" x14ac:dyDescent="0.25">
      <c r="A38" s="23" t="s">
        <v>28</v>
      </c>
      <c r="B38" s="45">
        <v>400000</v>
      </c>
      <c r="C38" s="46">
        <v>400000</v>
      </c>
      <c r="D38" s="78">
        <v>400000</v>
      </c>
      <c r="E38" s="47"/>
    </row>
    <row r="39" spans="1:8" ht="16.5" customHeight="1" x14ac:dyDescent="0.25">
      <c r="A39" s="34" t="s">
        <v>35</v>
      </c>
      <c r="B39" s="45">
        <v>83333</v>
      </c>
      <c r="C39" s="46">
        <v>250000</v>
      </c>
      <c r="D39" s="78">
        <v>83333</v>
      </c>
      <c r="E39" s="47"/>
    </row>
    <row r="40" spans="1:8" x14ac:dyDescent="0.25">
      <c r="A40" s="29" t="s">
        <v>36</v>
      </c>
      <c r="B40" s="45">
        <v>116667</v>
      </c>
      <c r="C40" s="46">
        <f>233333+B40</f>
        <v>350000</v>
      </c>
      <c r="D40" s="78">
        <v>350000</v>
      </c>
      <c r="E40" s="47"/>
    </row>
    <row r="41" spans="1:8" x14ac:dyDescent="0.25">
      <c r="A41" s="42" t="s">
        <v>41</v>
      </c>
      <c r="B41" s="45">
        <v>42333</v>
      </c>
      <c r="C41" s="46">
        <f>84667+B41</f>
        <v>127000</v>
      </c>
      <c r="D41" s="78">
        <v>127000</v>
      </c>
      <c r="E41" s="47"/>
    </row>
    <row r="42" spans="1:8" ht="30" x14ac:dyDescent="0.25">
      <c r="A42" s="90" t="s">
        <v>37</v>
      </c>
      <c r="B42" s="45">
        <v>200000</v>
      </c>
      <c r="C42" s="46">
        <v>200000</v>
      </c>
      <c r="D42" s="78">
        <v>200000</v>
      </c>
      <c r="E42" s="47"/>
    </row>
    <row r="43" spans="1:8" x14ac:dyDescent="0.25">
      <c r="A43" s="91" t="s">
        <v>50</v>
      </c>
      <c r="B43" s="45"/>
      <c r="C43" s="46">
        <v>300000</v>
      </c>
      <c r="D43" s="78">
        <v>300000</v>
      </c>
      <c r="E43" s="47"/>
    </row>
    <row r="44" spans="1:8" x14ac:dyDescent="0.25">
      <c r="A44" s="23" t="s">
        <v>29</v>
      </c>
      <c r="B44" s="45">
        <v>400000</v>
      </c>
      <c r="C44" s="46">
        <v>400000</v>
      </c>
      <c r="D44" s="78">
        <v>0</v>
      </c>
      <c r="E44" s="47"/>
    </row>
    <row r="45" spans="1:8" x14ac:dyDescent="0.25">
      <c r="A45" s="23" t="s">
        <v>34</v>
      </c>
      <c r="B45" s="45">
        <v>5000</v>
      </c>
      <c r="C45" s="46">
        <v>5000</v>
      </c>
      <c r="D45" s="76">
        <v>0</v>
      </c>
      <c r="E45" s="47"/>
      <c r="F45" s="94"/>
      <c r="G45" s="95"/>
      <c r="H45" s="94"/>
    </row>
    <row r="46" spans="1:8" x14ac:dyDescent="0.25">
      <c r="A46" s="23" t="s">
        <v>30</v>
      </c>
      <c r="B46" s="45">
        <v>60000</v>
      </c>
      <c r="C46" s="46">
        <v>60000</v>
      </c>
      <c r="D46" s="76">
        <v>0</v>
      </c>
      <c r="E46" s="47"/>
      <c r="G46" s="94"/>
    </row>
    <row r="47" spans="1:8" x14ac:dyDescent="0.25">
      <c r="A47" s="23" t="s">
        <v>34</v>
      </c>
      <c r="B47" s="45">
        <v>1695000</v>
      </c>
      <c r="C47" s="46">
        <v>1695000</v>
      </c>
      <c r="D47" s="78">
        <v>966860</v>
      </c>
      <c r="E47" s="47"/>
    </row>
    <row r="48" spans="1:8" ht="25.5" x14ac:dyDescent="0.25">
      <c r="A48" s="11" t="s">
        <v>16</v>
      </c>
      <c r="B48" s="45">
        <v>-16690937</v>
      </c>
      <c r="C48" s="46">
        <v>-7484057</v>
      </c>
      <c r="D48" s="76">
        <v>0</v>
      </c>
      <c r="E48" s="47"/>
    </row>
    <row r="49" spans="1:7" x14ac:dyDescent="0.25">
      <c r="A49" s="43" t="s">
        <v>42</v>
      </c>
      <c r="B49" s="24">
        <v>250000</v>
      </c>
      <c r="C49" s="24">
        <v>250000</v>
      </c>
      <c r="D49" s="93">
        <v>250000</v>
      </c>
      <c r="E49" s="47"/>
      <c r="G49" s="25"/>
    </row>
    <row r="50" spans="1:7" x14ac:dyDescent="0.25">
      <c r="A50" s="11" t="s">
        <v>6</v>
      </c>
      <c r="B50" s="45">
        <v>56594768</v>
      </c>
      <c r="C50" s="46">
        <v>61663568</v>
      </c>
      <c r="D50" s="78">
        <v>34167594</v>
      </c>
      <c r="E50" s="47"/>
    </row>
    <row r="51" spans="1:7" x14ac:dyDescent="0.25">
      <c r="A51" s="11" t="s">
        <v>7</v>
      </c>
      <c r="B51" s="45">
        <v>760000</v>
      </c>
      <c r="C51" s="46">
        <v>760000</v>
      </c>
      <c r="D51" s="78">
        <v>200000</v>
      </c>
      <c r="E51" s="96"/>
    </row>
    <row r="52" spans="1:7" x14ac:dyDescent="0.25">
      <c r="A52" s="35" t="s">
        <v>38</v>
      </c>
      <c r="B52" s="45">
        <v>1221684</v>
      </c>
      <c r="C52" s="46">
        <v>1221684</v>
      </c>
      <c r="D52" s="78">
        <v>610842</v>
      </c>
      <c r="E52" s="47"/>
      <c r="G52" s="25"/>
    </row>
    <row r="53" spans="1:7" x14ac:dyDescent="0.25">
      <c r="A53" s="40" t="s">
        <v>10</v>
      </c>
      <c r="B53" s="41">
        <f>SUM(B27:B52)</f>
        <v>49246181</v>
      </c>
      <c r="C53" s="69">
        <f>SUM(C27:C52)</f>
        <v>72623195</v>
      </c>
      <c r="D53" s="76">
        <f>SUM(D422)</f>
        <v>0</v>
      </c>
      <c r="E53" s="47"/>
    </row>
    <row r="54" spans="1:7" ht="26.25" thickBot="1" x14ac:dyDescent="0.3">
      <c r="A54" s="38" t="s">
        <v>8</v>
      </c>
      <c r="B54" s="39">
        <f>SUM(B53)</f>
        <v>49246181</v>
      </c>
      <c r="C54" s="39">
        <f>SUM(C53)</f>
        <v>72623195</v>
      </c>
      <c r="D54" s="97">
        <f>SUM(D27:D53)</f>
        <v>45013963</v>
      </c>
      <c r="E54" s="47"/>
      <c r="F54" s="94"/>
      <c r="G54" s="94"/>
    </row>
    <row r="55" spans="1:7" ht="15.75" thickBot="1" x14ac:dyDescent="0.3">
      <c r="A55" s="20"/>
      <c r="B55" s="12"/>
      <c r="C55" s="12"/>
      <c r="D55" s="79"/>
      <c r="E55" s="47"/>
    </row>
    <row r="56" spans="1:7" ht="15.75" thickBot="1" x14ac:dyDescent="0.3">
      <c r="A56" s="52" t="s">
        <v>9</v>
      </c>
      <c r="B56" s="53"/>
      <c r="C56" s="53"/>
      <c r="D56" s="79"/>
    </row>
    <row r="57" spans="1:7" ht="15.75" thickBot="1" x14ac:dyDescent="0.3">
      <c r="A57" s="13" t="s">
        <v>31</v>
      </c>
      <c r="B57" s="15">
        <v>0</v>
      </c>
      <c r="C57" s="70">
        <v>0</v>
      </c>
      <c r="D57" s="79">
        <v>0</v>
      </c>
    </row>
    <row r="58" spans="1:7" ht="15.75" thickBot="1" x14ac:dyDescent="0.3">
      <c r="A58" s="26" t="s">
        <v>10</v>
      </c>
      <c r="B58" s="19">
        <f>SUM(B57)</f>
        <v>0</v>
      </c>
      <c r="C58" s="71">
        <f>SUM(C57)</f>
        <v>0</v>
      </c>
      <c r="D58" s="100">
        <v>0</v>
      </c>
    </row>
    <row r="59" spans="1:7" ht="26.25" thickBot="1" x14ac:dyDescent="0.3">
      <c r="A59" s="27" t="s">
        <v>32</v>
      </c>
      <c r="B59" s="28">
        <f t="shared" ref="B59:C59" si="1">SUM(B58)</f>
        <v>0</v>
      </c>
      <c r="C59" s="72">
        <f t="shared" si="1"/>
        <v>0</v>
      </c>
      <c r="D59" s="72">
        <v>0</v>
      </c>
    </row>
    <row r="60" spans="1:7" x14ac:dyDescent="0.25">
      <c r="A60" s="1"/>
      <c r="B60" s="1"/>
      <c r="C60" s="1"/>
    </row>
    <row r="61" spans="1:7" x14ac:dyDescent="0.25">
      <c r="A61" s="1"/>
      <c r="B61" s="1"/>
      <c r="C61" s="1"/>
    </row>
    <row r="62" spans="1:7" x14ac:dyDescent="0.25">
      <c r="A62" s="1"/>
      <c r="B62" s="1"/>
      <c r="C62" s="1"/>
    </row>
    <row r="67" spans="1:3" x14ac:dyDescent="0.25">
      <c r="A67" s="2"/>
      <c r="B67" s="3"/>
      <c r="C67" s="3"/>
    </row>
    <row r="68" spans="1:3" x14ac:dyDescent="0.25">
      <c r="A68" s="1"/>
      <c r="B68" s="1"/>
      <c r="C68" s="1"/>
    </row>
    <row r="73" spans="1:3" x14ac:dyDescent="0.25">
      <c r="A73" s="2"/>
      <c r="B73" s="3"/>
      <c r="C73" s="3"/>
    </row>
  </sheetData>
  <mergeCells count="11">
    <mergeCell ref="A1:D1"/>
    <mergeCell ref="A2:C2"/>
    <mergeCell ref="A6:A7"/>
    <mergeCell ref="A56:C56"/>
    <mergeCell ref="A20:C20"/>
    <mergeCell ref="A24:C24"/>
    <mergeCell ref="A26:C26"/>
    <mergeCell ref="B6:B7"/>
    <mergeCell ref="C6:C7"/>
    <mergeCell ref="A4:D4"/>
    <mergeCell ref="D6:D7"/>
  </mergeCells>
  <pageMargins left="0.7" right="0.7" top="0.75" bottom="0.75" header="0.3" footer="0.3"/>
  <pageSetup paperSize="9" scale="89" orientation="landscape" r:id="rId1"/>
  <headerFooter>
    <oddFooter>&amp;P. oldal</oddFooter>
  </headerFooter>
  <rowBreaks count="2" manualBreakCount="2">
    <brk id="2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PMH PMH</cp:lastModifiedBy>
  <cp:lastPrinted>2022-02-03T13:07:50Z</cp:lastPrinted>
  <dcterms:created xsi:type="dcterms:W3CDTF">2020-02-05T10:39:08Z</dcterms:created>
  <dcterms:modified xsi:type="dcterms:W3CDTF">2026-07-08T10:48:33Z</dcterms:modified>
</cp:coreProperties>
</file>